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Disco G Finanziario\TRIBUTI\TARI-2019-ACCONTO-NUVOLENTO-AVVISI E RUOLO\"/>
    </mc:Choice>
  </mc:AlternateContent>
  <bookViews>
    <workbookView xWindow="0" yWindow="0" windowWidth="28800" windowHeight="12435"/>
  </bookViews>
  <sheets>
    <sheet name="TARIFFE_e_SVUOT__2019-NUVOLENT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2" l="1"/>
  <c r="J32" i="2"/>
  <c r="I32" i="2"/>
  <c r="K28" i="2"/>
  <c r="H28" i="2"/>
  <c r="J28" i="2" s="1"/>
  <c r="H27" i="2"/>
  <c r="J27" i="2" s="1"/>
  <c r="K26" i="2"/>
  <c r="H26" i="2"/>
  <c r="J26" i="2" s="1"/>
  <c r="K25" i="2"/>
  <c r="H25" i="2"/>
  <c r="J25" i="2" s="1"/>
  <c r="H24" i="2"/>
  <c r="J24" i="2" s="1"/>
  <c r="K23" i="2"/>
  <c r="H23" i="2"/>
  <c r="J23" i="2" s="1"/>
  <c r="K22" i="2"/>
  <c r="H22" i="2"/>
  <c r="J22" i="2" s="1"/>
  <c r="H21" i="2"/>
  <c r="J21" i="2" s="1"/>
  <c r="K20" i="2"/>
  <c r="H20" i="2"/>
  <c r="J20" i="2" s="1"/>
  <c r="K19" i="2"/>
  <c r="H19" i="2"/>
  <c r="J19" i="2" s="1"/>
  <c r="K18" i="2"/>
  <c r="H18" i="2"/>
  <c r="J18" i="2" s="1"/>
  <c r="K17" i="2"/>
  <c r="H17" i="2"/>
  <c r="J17" i="2" s="1"/>
  <c r="K16" i="2"/>
  <c r="H16" i="2"/>
  <c r="J16" i="2" s="1"/>
  <c r="K15" i="2"/>
  <c r="H15" i="2"/>
  <c r="J15" i="2" s="1"/>
  <c r="K14" i="2"/>
  <c r="H14" i="2"/>
  <c r="J14" i="2" s="1"/>
  <c r="K13" i="2"/>
  <c r="H13" i="2"/>
  <c r="J13" i="2" s="1"/>
  <c r="K12" i="2"/>
  <c r="H12" i="2"/>
  <c r="J12" i="2" s="1"/>
  <c r="K11" i="2"/>
  <c r="H11" i="2"/>
  <c r="J11" i="2" s="1"/>
  <c r="K10" i="2"/>
  <c r="H10" i="2"/>
  <c r="J10" i="2" s="1"/>
  <c r="K9" i="2"/>
  <c r="H9" i="2"/>
  <c r="J9" i="2" s="1"/>
  <c r="K8" i="2"/>
  <c r="H8" i="2"/>
  <c r="J8" i="2" s="1"/>
  <c r="K24" i="2" l="1"/>
  <c r="K21" i="2"/>
  <c r="K2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</calcChain>
</file>

<file path=xl/sharedStrings.xml><?xml version="1.0" encoding="utf-8"?>
<sst xmlns="http://schemas.openxmlformats.org/spreadsheetml/2006/main" count="60" uniqueCount="53">
  <si>
    <t>NUVOLENTO - TARI 2019 - UTENZE NON DOMESTICHE - SULLA BASE PROIEZIONE - PEF-3-2019</t>
  </si>
  <si>
    <t>U.N.D.</t>
  </si>
  <si>
    <t>Descrizione Attività</t>
  </si>
  <si>
    <t>Quota Fissa [euro/m2]</t>
  </si>
  <si>
    <t>Quota Var. [euro/m2]</t>
  </si>
  <si>
    <t>QUANTITA' MINIMA DI PRODUZIONE DEL RIFIUTO INDIFFERENZIATO PER LE UTENZE "NON DOMESTICHE" ( ESEMPIO SULLA BASE di un'attività di mq. 100 .. )</t>
  </si>
  <si>
    <t>SVUOTAMENTI PER LE RISPETTIVE CATEGORIE MERCEOLOGICHE SULLA BASE DELLA SUPERFICIE PRESA AD ESEMPIO DI MQ. 100</t>
  </si>
  <si>
    <t>Codice</t>
  </si>
  <si>
    <t>Kl [l/(m2*a)] Anno 2019</t>
  </si>
  <si>
    <t>Superficie (da esempio)</t>
  </si>
  <si>
    <t>Prodotto</t>
  </si>
  <si>
    <t>Contenitore da 50 lt.</t>
  </si>
  <si>
    <t>Contenitore da 120 lt.</t>
  </si>
  <si>
    <t>Contenitore da 360 lt.</t>
  </si>
  <si>
    <t>Musei, biblioteche, scuole, associazioni, luoghi di culto</t>
  </si>
  <si>
    <t>Campeggi, distributori carburanti</t>
  </si>
  <si>
    <t>Stabilimenti balneari</t>
  </si>
  <si>
    <t>Esposizioni, autosaloni</t>
  </si>
  <si>
    <t>Alberghi con ristorante</t>
  </si>
  <si>
    <t>Alberghi senza ristorante</t>
  </si>
  <si>
    <t>Case di cura e di riposo</t>
  </si>
  <si>
    <t>Uffici, agenzie, studi professionali</t>
  </si>
  <si>
    <t>Banche e istituti di credito</t>
  </si>
  <si>
    <t>Negozi abbigliamento, calzature, libreria, cartoleria, ferramenta e altri beni durevoli</t>
  </si>
  <si>
    <t>Edicole, farmacie, tabaccai, plurilicenza</t>
  </si>
  <si>
    <t>Attività artigianali tipo botteghe (falegname, idraulico, fabbro, elettricista, parrucchiere)</t>
  </si>
  <si>
    <t>Carrozzeria, autofficina, elettrauto</t>
  </si>
  <si>
    <t>Attività industriali con capannoni di produzione</t>
  </si>
  <si>
    <t>Attività artigianali di produzione beni specifici</t>
  </si>
  <si>
    <t>Ristoranti, trattorie e osterie, pizzerie</t>
  </si>
  <si>
    <t>Bar, caffè, pasticceria</t>
  </si>
  <si>
    <t>Supermercato, pane e pasta, macelleria, salumi e formaggi, generi alimentari</t>
  </si>
  <si>
    <t>Plurilicenze alimentari e/o miste</t>
  </si>
  <si>
    <t>Ortofrutta, pescherie, fiori e piante</t>
  </si>
  <si>
    <t>Discoteche, night club</t>
  </si>
  <si>
    <t>U.D.</t>
  </si>
  <si>
    <t>Numero Componenti</t>
  </si>
  <si>
    <t>Quota Var. [euro/nucleo]</t>
  </si>
  <si>
    <t>Numero svuotamenti rispettivamente per:</t>
  </si>
  <si>
    <t>COSTO SVUOTAMENTI AGGIUNTIVI - €./Lt.</t>
  </si>
  <si>
    <t>COSTO AGGIUNTIVO UNITARIO PER svuotamenti OLTRE IL LIMITE DELIBERATO PER I RISPETTIVI CONTENITORI:</t>
  </si>
  <si>
    <t>10</t>
  </si>
  <si>
    <t>0,05</t>
  </si>
  <si>
    <t>12</t>
  </si>
  <si>
    <t>8</t>
  </si>
  <si>
    <t>9</t>
  </si>
  <si>
    <t>&gt;5</t>
  </si>
  <si>
    <t>11</t>
  </si>
  <si>
    <t>TARIFFE TARI 2019 - COMUNE DI NUVOLENTO - C.C. 08 - 31 GENNAIO 2019</t>
  </si>
  <si>
    <t>Nuvolento lì 31/01/2019</t>
  </si>
  <si>
    <t>NUVOLENTO - SVUOTAMENTI 2019 - UTENZE DOMESTICHE - PEF-3-2019</t>
  </si>
  <si>
    <t>INFORMAZIONI ULTERIORI PER DETERMINAZIONE SVUOTAMENTI                                                                 - UTENZE NON DOMESTICHE -</t>
  </si>
  <si>
    <r>
      <t xml:space="preserve">N.B.: Ai fini della determinazione degli svuotamenti 2019, </t>
    </r>
    <r>
      <rPr>
        <b/>
        <u/>
        <sz val="26"/>
        <color rgb="FF000000"/>
        <rFont val="Calibri"/>
        <family val="2"/>
      </rPr>
      <t xml:space="preserve">per le UTENZE NON DOMESTICHE, </t>
    </r>
    <r>
      <rPr>
        <b/>
        <sz val="26"/>
        <color rgb="FF000000"/>
        <rFont val="Calibri"/>
        <family val="2"/>
      </rPr>
      <t xml:space="preserve">a titolo esemplificativo, sono stati dimostrati gli svuotamenti per le diverse ATTIVITA' legati ad una ipotetica SUPERFICIE DI MQ.100. </t>
    </r>
    <r>
      <rPr>
        <b/>
        <u/>
        <sz val="26"/>
        <color rgb="FF000000"/>
        <rFont val="Calibri"/>
        <family val="2"/>
      </rPr>
      <t>Per determinare la propria situazione, riguardante gli "SVUOTAMENTI ATTRIBUITI"</t>
    </r>
    <r>
      <rPr>
        <b/>
        <sz val="26"/>
        <color rgb="FF000000"/>
        <rFont val="Calibri"/>
        <family val="2"/>
      </rPr>
      <t xml:space="preserve">, basterà SOSTITUIRE LA SUPERFICIE RIPORTATA CON LA PROPRIA  rapportandola alla PROPRIA "ATTIVITA' DI APPARTENENZA" ed </t>
    </r>
    <r>
      <rPr>
        <b/>
        <u/>
        <sz val="26"/>
        <color rgb="FF000000"/>
        <rFont val="Calibri"/>
        <family val="2"/>
      </rPr>
      <t>ALLE DIMENSIONI DEL PROPRIO CONTENITORE DELL'INDIFFERENZIATO ( espresso in Lt. ).</t>
    </r>
    <r>
      <rPr>
        <b/>
        <sz val="26"/>
        <color rgb="FF000000"/>
        <rFont val="Calibri"/>
        <family val="2"/>
      </rPr>
      <t xml:space="preserve"> Si informa peraltro che l'UFFICIO TRIBUTI COMUNALE è a disposizione per ulteriori informazioni o chiarimenti.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</si>
</sst>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7" x14ac:knownFonts="1">
    <font>
      <sz val="11"/>
      <color theme="1"/>
      <name val="Calibri"/>
      <family val="2"/>
      <scheme val="minor"/>
    </font>
    <font>
      <b/>
      <sz val="36"/>
      <color theme="0"/>
      <name val="Arial"/>
      <family val="2"/>
    </font>
    <font>
      <b/>
      <sz val="28"/>
      <color rgb="FF000000"/>
      <name val="Arial"/>
      <family val="2"/>
    </font>
    <font>
      <b/>
      <sz val="36"/>
      <color rgb="FF000000"/>
      <name val="Arial"/>
      <family val="2"/>
    </font>
    <font>
      <b/>
      <sz val="20"/>
      <color rgb="FF000000"/>
      <name val="Arial"/>
      <family val="2"/>
    </font>
    <font>
      <sz val="16"/>
      <color rgb="FF000000"/>
      <name val="Arial"/>
      <family val="2"/>
    </font>
    <font>
      <b/>
      <sz val="22"/>
      <color rgb="FF000000"/>
      <name val="Arial"/>
      <family val="2"/>
    </font>
    <font>
      <sz val="18"/>
      <color rgb="FF000000"/>
      <name val="Arial"/>
      <family val="2"/>
    </font>
    <font>
      <b/>
      <sz val="22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48"/>
      <color rgb="FF000000"/>
      <name val="Calibri"/>
      <family val="2"/>
    </font>
    <font>
      <b/>
      <sz val="18"/>
      <color rgb="FF000000"/>
      <name val="Arial"/>
      <family val="2"/>
    </font>
    <font>
      <b/>
      <sz val="24"/>
      <color rgb="FF000000"/>
      <name val="Arial"/>
      <family val="2"/>
    </font>
    <font>
      <b/>
      <sz val="26"/>
      <color rgb="FF000000"/>
      <name val="Calibri"/>
      <family val="2"/>
    </font>
    <font>
      <b/>
      <u/>
      <sz val="26"/>
      <color rgb="FF000000"/>
      <name val="Calibri"/>
      <family val="2"/>
    </font>
    <font>
      <b/>
      <sz val="26"/>
      <color theme="1"/>
      <name val="Calibri"/>
      <family val="2"/>
      <scheme val="minor"/>
    </font>
    <font>
      <sz val="20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CCFF"/>
        <bgColor rgb="FFFFCC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CCFFFF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B050"/>
      </patternFill>
    </fill>
    <fill>
      <patternFill patternType="solid">
        <fgColor rgb="FFFFFF99"/>
        <bgColor rgb="FFFFFF99"/>
      </patternFill>
    </fill>
    <fill>
      <patternFill patternType="solid">
        <fgColor rgb="FF99FF99"/>
        <bgColor rgb="FF99FF99"/>
      </patternFill>
    </fill>
    <fill>
      <patternFill patternType="solid">
        <fgColor rgb="FF0070C0"/>
        <bgColor rgb="FF0070C0"/>
      </patternFill>
    </fill>
    <fill>
      <patternFill patternType="solid">
        <fgColor rgb="FF002060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49" fontId="4" fillId="5" borderId="12" xfId="0" applyNumberFormat="1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7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vertical="center" wrapText="1"/>
    </xf>
    <xf numFmtId="164" fontId="6" fillId="8" borderId="23" xfId="0" applyNumberFormat="1" applyFont="1" applyFill="1" applyBorder="1" applyAlignment="1">
      <alignment horizontal="center" vertical="center" wrapText="1"/>
    </xf>
    <xf numFmtId="164" fontId="6" fillId="8" borderId="24" xfId="0" applyNumberFormat="1" applyFont="1" applyFill="1" applyBorder="1" applyAlignment="1">
      <alignment horizontal="center" vertical="center" wrapText="1"/>
    </xf>
    <xf numFmtId="49" fontId="7" fillId="9" borderId="25" xfId="0" applyNumberFormat="1" applyFont="1" applyFill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4" fontId="4" fillId="0" borderId="27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3" fontId="4" fillId="0" borderId="28" xfId="0" applyNumberFormat="1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vertical="center" wrapText="1"/>
    </xf>
    <xf numFmtId="164" fontId="6" fillId="8" borderId="31" xfId="0" applyNumberFormat="1" applyFont="1" applyFill="1" applyBorder="1" applyAlignment="1">
      <alignment horizontal="center" vertical="center" wrapText="1"/>
    </xf>
    <xf numFmtId="164" fontId="6" fillId="8" borderId="32" xfId="0" applyNumberFormat="1" applyFont="1" applyFill="1" applyBorder="1" applyAlignment="1">
      <alignment horizontal="center" vertical="center" wrapText="1"/>
    </xf>
    <xf numFmtId="49" fontId="7" fillId="9" borderId="33" xfId="0" applyNumberFormat="1" applyFont="1" applyFill="1" applyBorder="1" applyAlignment="1">
      <alignment horizontal="center" vertical="center" wrapText="1"/>
    </xf>
    <xf numFmtId="3" fontId="4" fillId="0" borderId="34" xfId="0" applyNumberFormat="1" applyFont="1" applyBorder="1" applyAlignment="1">
      <alignment horizontal="center" vertical="center" wrapText="1"/>
    </xf>
    <xf numFmtId="4" fontId="4" fillId="0" borderId="35" xfId="0" applyNumberFormat="1" applyFont="1" applyBorder="1" applyAlignment="1">
      <alignment horizontal="center" vertical="center" wrapText="1"/>
    </xf>
    <xf numFmtId="3" fontId="4" fillId="0" borderId="30" xfId="0" applyNumberFormat="1" applyFont="1" applyBorder="1" applyAlignment="1">
      <alignment horizontal="center"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vertical="center" wrapText="1"/>
    </xf>
    <xf numFmtId="164" fontId="6" fillId="8" borderId="39" xfId="0" applyNumberFormat="1" applyFont="1" applyFill="1" applyBorder="1" applyAlignment="1">
      <alignment horizontal="center" vertical="center" wrapText="1"/>
    </xf>
    <xf numFmtId="164" fontId="6" fillId="8" borderId="40" xfId="0" applyNumberFormat="1" applyFont="1" applyFill="1" applyBorder="1" applyAlignment="1">
      <alignment horizontal="center" vertical="center" wrapText="1"/>
    </xf>
    <xf numFmtId="49" fontId="7" fillId="9" borderId="41" xfId="0" applyNumberFormat="1" applyFont="1" applyFill="1" applyBorder="1" applyAlignment="1">
      <alignment horizontal="center" vertical="center" wrapText="1"/>
    </xf>
    <xf numFmtId="3" fontId="4" fillId="0" borderId="42" xfId="0" applyNumberFormat="1" applyFont="1" applyBorder="1" applyAlignment="1">
      <alignment horizontal="center" vertical="center" wrapText="1"/>
    </xf>
    <xf numFmtId="4" fontId="4" fillId="0" borderId="43" xfId="0" applyNumberFormat="1" applyFont="1" applyBorder="1" applyAlignment="1">
      <alignment horizontal="center" vertical="center" wrapText="1"/>
    </xf>
    <xf numFmtId="3" fontId="4" fillId="0" borderId="38" xfId="0" applyNumberFormat="1" applyFont="1" applyBorder="1" applyAlignment="1">
      <alignment horizontal="center" vertical="center" wrapText="1"/>
    </xf>
    <xf numFmtId="3" fontId="4" fillId="0" borderId="44" xfId="0" applyNumberFormat="1" applyFont="1" applyBorder="1" applyAlignment="1">
      <alignment horizontal="center" vertical="center" wrapText="1"/>
    </xf>
    <xf numFmtId="49" fontId="11" fillId="5" borderId="33" xfId="0" applyNumberFormat="1" applyFont="1" applyFill="1" applyBorder="1" applyAlignment="1">
      <alignment horizontal="center" vertical="center" wrapText="1"/>
    </xf>
    <xf numFmtId="49" fontId="11" fillId="5" borderId="41" xfId="0" applyNumberFormat="1" applyFont="1" applyFill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49" fontId="11" fillId="0" borderId="40" xfId="0" applyNumberFormat="1" applyFont="1" applyBorder="1" applyAlignment="1">
      <alignment horizontal="center" vertical="center" wrapText="1"/>
    </xf>
    <xf numFmtId="0" fontId="0" fillId="11" borderId="59" xfId="0" applyFill="1" applyBorder="1"/>
    <xf numFmtId="49" fontId="12" fillId="0" borderId="60" xfId="0" applyNumberFormat="1" applyFont="1" applyBorder="1" applyAlignment="1">
      <alignment horizontal="center" vertical="center" wrapText="1"/>
    </xf>
    <xf numFmtId="164" fontId="12" fillId="0" borderId="21" xfId="0" applyNumberFormat="1" applyFont="1" applyBorder="1" applyAlignment="1">
      <alignment horizontal="center" vertical="center" wrapText="1"/>
    </xf>
    <xf numFmtId="164" fontId="12" fillId="0" borderId="28" xfId="0" applyNumberFormat="1" applyFont="1" applyBorder="1" applyAlignment="1">
      <alignment horizontal="center" vertical="center" wrapText="1"/>
    </xf>
    <xf numFmtId="49" fontId="12" fillId="0" borderId="61" xfId="0" applyNumberFormat="1" applyFont="1" applyBorder="1" applyAlignment="1">
      <alignment horizontal="center" vertical="center" wrapText="1"/>
    </xf>
    <xf numFmtId="49" fontId="12" fillId="12" borderId="62" xfId="0" applyNumberFormat="1" applyFont="1" applyFill="1" applyBorder="1" applyAlignment="1">
      <alignment horizontal="center" vertical="center" wrapText="1"/>
    </xf>
    <xf numFmtId="49" fontId="12" fillId="0" borderId="65" xfId="0" applyNumberFormat="1" applyFont="1" applyBorder="1" applyAlignment="1">
      <alignment horizontal="center" vertical="center" wrapText="1"/>
    </xf>
    <xf numFmtId="164" fontId="12" fillId="0" borderId="29" xfId="0" applyNumberFormat="1" applyFont="1" applyBorder="1" applyAlignment="1">
      <alignment horizontal="center" vertical="center" wrapText="1"/>
    </xf>
    <xf numFmtId="164" fontId="12" fillId="0" borderId="36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49" fontId="12" fillId="12" borderId="36" xfId="0" applyNumberFormat="1" applyFont="1" applyFill="1" applyBorder="1" applyAlignment="1">
      <alignment horizontal="center" vertical="center" wrapText="1"/>
    </xf>
    <xf numFmtId="49" fontId="12" fillId="12" borderId="29" xfId="0" applyNumberFormat="1" applyFont="1" applyFill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center" vertical="center" wrapText="1"/>
    </xf>
    <xf numFmtId="0" fontId="0" fillId="11" borderId="70" xfId="0" applyFill="1" applyBorder="1"/>
    <xf numFmtId="49" fontId="12" fillId="0" borderId="71" xfId="0" applyNumberFormat="1" applyFont="1" applyBorder="1" applyAlignment="1">
      <alignment horizontal="center" vertical="center" wrapText="1"/>
    </xf>
    <xf numFmtId="164" fontId="12" fillId="0" borderId="37" xfId="0" applyNumberFormat="1" applyFont="1" applyBorder="1" applyAlignment="1">
      <alignment horizontal="center" vertical="center" wrapText="1"/>
    </xf>
    <xf numFmtId="164" fontId="12" fillId="0" borderId="44" xfId="0" applyNumberFormat="1" applyFont="1" applyBorder="1" applyAlignment="1">
      <alignment horizontal="center" vertical="center" wrapText="1"/>
    </xf>
    <xf numFmtId="49" fontId="12" fillId="12" borderId="37" xfId="0" applyNumberFormat="1" applyFont="1" applyFill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49" fontId="3" fillId="3" borderId="50" xfId="0" applyNumberFormat="1" applyFont="1" applyFill="1" applyBorder="1" applyAlignment="1">
      <alignment horizontal="center" vertical="center" textRotation="90" wrapText="1"/>
    </xf>
    <xf numFmtId="49" fontId="4" fillId="4" borderId="85" xfId="0" applyNumberFormat="1" applyFont="1" applyFill="1" applyBorder="1" applyAlignment="1">
      <alignment horizontal="center" vertical="center" wrapText="1"/>
    </xf>
    <xf numFmtId="49" fontId="4" fillId="0" borderId="86" xfId="0" applyNumberFormat="1" applyFont="1" applyBorder="1" applyAlignment="1">
      <alignment horizontal="center" vertical="center" wrapText="1"/>
    </xf>
    <xf numFmtId="4" fontId="4" fillId="0" borderId="26" xfId="0" applyNumberFormat="1" applyFont="1" applyBorder="1" applyAlignment="1" applyProtection="1">
      <alignment horizontal="center" vertical="center" wrapText="1"/>
      <protection locked="0"/>
    </xf>
    <xf numFmtId="4" fontId="4" fillId="0" borderId="34" xfId="0" applyNumberFormat="1" applyFont="1" applyBorder="1" applyAlignment="1" applyProtection="1">
      <alignment horizontal="center" vertical="center" wrapText="1"/>
      <protection locked="0"/>
    </xf>
    <xf numFmtId="4" fontId="4" fillId="0" borderId="42" xfId="0" applyNumberFormat="1" applyFont="1" applyBorder="1" applyAlignment="1" applyProtection="1">
      <alignment horizontal="center" vertical="center" wrapText="1"/>
      <protection locked="0"/>
    </xf>
    <xf numFmtId="49" fontId="12" fillId="3" borderId="63" xfId="0" applyNumberFormat="1" applyFont="1" applyFill="1" applyBorder="1" applyAlignment="1">
      <alignment horizontal="center" vertical="center" wrapText="1"/>
    </xf>
    <xf numFmtId="49" fontId="12" fillId="3" borderId="66" xfId="0" applyNumberFormat="1" applyFont="1" applyFill="1" applyBorder="1" applyAlignment="1">
      <alignment horizontal="center" vertical="center" wrapText="1"/>
    </xf>
    <xf numFmtId="49" fontId="12" fillId="3" borderId="72" xfId="0" applyNumberFormat="1" applyFont="1" applyFill="1" applyBorder="1" applyAlignment="1">
      <alignment horizontal="center" vertical="center" wrapText="1"/>
    </xf>
    <xf numFmtId="4" fontId="12" fillId="3" borderId="9" xfId="0" applyNumberFormat="1" applyFont="1" applyFill="1" applyBorder="1" applyAlignment="1">
      <alignment horizontal="center" vertical="center" wrapText="1"/>
    </xf>
    <xf numFmtId="4" fontId="12" fillId="3" borderId="67" xfId="0" applyNumberFormat="1" applyFont="1" applyFill="1" applyBorder="1" applyAlignment="1">
      <alignment horizontal="center" vertical="center" wrapText="1"/>
    </xf>
    <xf numFmtId="4" fontId="12" fillId="3" borderId="54" xfId="0" applyNumberFormat="1" applyFont="1" applyFill="1" applyBorder="1" applyAlignment="1">
      <alignment horizontal="center" vertical="center" wrapText="1"/>
    </xf>
    <xf numFmtId="4" fontId="12" fillId="3" borderId="10" xfId="0" applyNumberFormat="1" applyFont="1" applyFill="1" applyBorder="1" applyAlignment="1">
      <alignment horizontal="center" vertical="center" wrapText="1"/>
    </xf>
    <xf numFmtId="4" fontId="12" fillId="3" borderId="68" xfId="0" applyNumberFormat="1" applyFont="1" applyFill="1" applyBorder="1" applyAlignment="1">
      <alignment horizontal="center" vertical="center" wrapText="1"/>
    </xf>
    <xf numFmtId="4" fontId="12" fillId="3" borderId="55" xfId="0" applyNumberFormat="1" applyFont="1" applyFill="1" applyBorder="1" applyAlignment="1">
      <alignment horizontal="center" vertical="center" wrapText="1"/>
    </xf>
    <xf numFmtId="4" fontId="12" fillId="3" borderId="64" xfId="0" applyNumberFormat="1" applyFont="1" applyFill="1" applyBorder="1" applyAlignment="1">
      <alignment horizontal="center" vertical="center" wrapText="1"/>
    </xf>
    <xf numFmtId="4" fontId="12" fillId="3" borderId="69" xfId="0" applyNumberFormat="1" applyFont="1" applyFill="1" applyBorder="1" applyAlignment="1">
      <alignment horizontal="center" vertical="center" wrapText="1"/>
    </xf>
    <xf numFmtId="4" fontId="12" fillId="3" borderId="73" xfId="0" applyNumberFormat="1" applyFont="1" applyFill="1" applyBorder="1" applyAlignment="1">
      <alignment horizontal="center" vertical="center" wrapText="1"/>
    </xf>
    <xf numFmtId="49" fontId="8" fillId="8" borderId="45" xfId="0" applyNumberFormat="1" applyFont="1" applyFill="1" applyBorder="1" applyAlignment="1">
      <alignment horizontal="left" vertical="center" wrapText="1"/>
    </xf>
    <xf numFmtId="49" fontId="9" fillId="0" borderId="46" xfId="0" applyNumberFormat="1" applyFont="1" applyBorder="1" applyAlignment="1">
      <alignment horizontal="left" vertical="center" wrapText="1"/>
    </xf>
    <xf numFmtId="49" fontId="9" fillId="0" borderId="47" xfId="0" applyNumberFormat="1" applyFont="1" applyBorder="1" applyAlignment="1">
      <alignment horizontal="left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48" xfId="0" applyNumberFormat="1" applyFont="1" applyFill="1" applyBorder="1" applyAlignment="1">
      <alignment horizontal="center" vertical="center" wrapText="1"/>
    </xf>
    <xf numFmtId="49" fontId="2" fillId="2" borderId="49" xfId="0" applyNumberFormat="1" applyFont="1" applyFill="1" applyBorder="1" applyAlignment="1">
      <alignment horizontal="center" vertical="center" wrapText="1"/>
    </xf>
    <xf numFmtId="49" fontId="10" fillId="3" borderId="50" xfId="0" applyNumberFormat="1" applyFont="1" applyFill="1" applyBorder="1" applyAlignment="1">
      <alignment horizontal="center" vertical="center" textRotation="90" wrapText="1"/>
    </xf>
    <xf numFmtId="49" fontId="10" fillId="3" borderId="4" xfId="0" applyNumberFormat="1" applyFont="1" applyFill="1" applyBorder="1" applyAlignment="1">
      <alignment horizontal="center" vertical="center" textRotation="90" wrapText="1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4" borderId="54" xfId="0" applyNumberFormat="1" applyFont="1" applyFill="1" applyBorder="1" applyAlignment="1">
      <alignment horizontal="center" vertical="center" wrapText="1"/>
    </xf>
    <xf numFmtId="49" fontId="11" fillId="4" borderId="10" xfId="0" applyNumberFormat="1" applyFont="1" applyFill="1" applyBorder="1" applyAlignment="1">
      <alignment horizontal="center" vertical="center" wrapText="1"/>
    </xf>
    <xf numFmtId="49" fontId="11" fillId="4" borderId="55" xfId="0" applyNumberFormat="1" applyFont="1" applyFill="1" applyBorder="1" applyAlignment="1">
      <alignment horizontal="center" vertical="center" wrapText="1"/>
    </xf>
    <xf numFmtId="49" fontId="11" fillId="4" borderId="51" xfId="0" applyNumberFormat="1" applyFont="1" applyFill="1" applyBorder="1" applyAlignment="1">
      <alignment horizontal="center" vertical="center" wrapText="1"/>
    </xf>
    <xf numFmtId="49" fontId="11" fillId="4" borderId="56" xfId="0" applyNumberFormat="1" applyFont="1" applyFill="1" applyBorder="1" applyAlignment="1">
      <alignment horizontal="center" vertical="center" wrapText="1"/>
    </xf>
    <xf numFmtId="49" fontId="11" fillId="6" borderId="23" xfId="0" applyNumberFormat="1" applyFont="1" applyFill="1" applyBorder="1" applyAlignment="1">
      <alignment horizontal="center" vertical="center" wrapText="1"/>
    </xf>
    <xf numFmtId="49" fontId="11" fillId="6" borderId="52" xfId="0" applyNumberFormat="1" applyFont="1" applyFill="1" applyBorder="1" applyAlignment="1">
      <alignment horizontal="center" vertical="center" wrapText="1"/>
    </xf>
    <xf numFmtId="49" fontId="11" fillId="3" borderId="53" xfId="0" applyNumberFormat="1" applyFont="1" applyFill="1" applyBorder="1" applyAlignment="1">
      <alignment horizontal="center" vertical="center" wrapText="1"/>
    </xf>
    <xf numFmtId="49" fontId="11" fillId="3" borderId="58" xfId="0" applyNumberFormat="1" applyFont="1" applyFill="1" applyBorder="1" applyAlignment="1">
      <alignment horizontal="center" vertical="center" wrapText="1"/>
    </xf>
    <xf numFmtId="49" fontId="11" fillId="10" borderId="23" xfId="0" applyNumberFormat="1" applyFont="1" applyFill="1" applyBorder="1" applyAlignment="1">
      <alignment horizontal="center" vertical="center" wrapText="1"/>
    </xf>
    <xf numFmtId="49" fontId="11" fillId="10" borderId="24" xfId="0" applyNumberFormat="1" applyFont="1" applyFill="1" applyBorder="1" applyAlignment="1">
      <alignment horizontal="center" vertical="center" wrapText="1"/>
    </xf>
    <xf numFmtId="49" fontId="11" fillId="10" borderId="52" xfId="0" applyNumberFormat="1" applyFont="1" applyFill="1" applyBorder="1" applyAlignment="1">
      <alignment horizontal="center" vertical="center" wrapText="1"/>
    </xf>
    <xf numFmtId="49" fontId="1" fillId="13" borderId="1" xfId="0" applyNumberFormat="1" applyFont="1" applyFill="1" applyBorder="1" applyAlignment="1">
      <alignment horizontal="center" vertical="center" wrapText="1"/>
    </xf>
    <xf numFmtId="49" fontId="1" fillId="13" borderId="2" xfId="0" applyNumberFormat="1" applyFont="1" applyFill="1" applyBorder="1" applyAlignment="1">
      <alignment horizontal="center" vertical="center" wrapText="1"/>
    </xf>
    <xf numFmtId="49" fontId="1" fillId="13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13" fillId="8" borderId="74" xfId="0" applyNumberFormat="1" applyFont="1" applyFill="1" applyBorder="1" applyAlignment="1">
      <alignment horizontal="center" vertical="center" wrapText="1"/>
    </xf>
    <xf numFmtId="49" fontId="15" fillId="0" borderId="75" xfId="0" applyNumberFormat="1" applyFont="1" applyBorder="1" applyAlignment="1">
      <alignment horizontal="center" vertical="center" wrapText="1"/>
    </xf>
    <xf numFmtId="49" fontId="15" fillId="0" borderId="76" xfId="0" applyNumberFormat="1" applyFont="1" applyBorder="1" applyAlignment="1">
      <alignment horizontal="center" vertical="center" wrapText="1"/>
    </xf>
    <xf numFmtId="49" fontId="15" fillId="0" borderId="77" xfId="0" applyNumberFormat="1" applyFont="1" applyBorder="1" applyAlignment="1">
      <alignment horizontal="center" vertical="center" wrapText="1"/>
    </xf>
    <xf numFmtId="49" fontId="15" fillId="0" borderId="78" xfId="0" applyNumberFormat="1" applyFont="1" applyBorder="1" applyAlignment="1">
      <alignment horizontal="center" vertical="center" wrapText="1"/>
    </xf>
    <xf numFmtId="49" fontId="15" fillId="0" borderId="79" xfId="0" applyNumberFormat="1" applyFont="1" applyBorder="1" applyAlignment="1">
      <alignment horizontal="center" vertical="center" wrapText="1"/>
    </xf>
    <xf numFmtId="49" fontId="2" fillId="2" borderId="45" xfId="0" applyNumberFormat="1" applyFont="1" applyFill="1" applyBorder="1" applyAlignment="1">
      <alignment horizontal="center" vertical="center" wrapText="1"/>
    </xf>
    <xf numFmtId="49" fontId="2" fillId="2" borderId="46" xfId="0" applyNumberFormat="1" applyFont="1" applyFill="1" applyBorder="1" applyAlignment="1">
      <alignment horizontal="center" vertical="center" wrapText="1"/>
    </xf>
    <xf numFmtId="49" fontId="2" fillId="2" borderId="47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/>
    </xf>
    <xf numFmtId="0" fontId="4" fillId="0" borderId="8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4" fillId="6" borderId="83" xfId="0" applyFont="1" applyFill="1" applyBorder="1" applyAlignment="1">
      <alignment horizontal="center" vertical="center" wrapText="1"/>
    </xf>
    <xf numFmtId="0" fontId="4" fillId="6" borderId="81" xfId="0" applyFont="1" applyFill="1" applyBorder="1" applyAlignment="1">
      <alignment horizontal="center" vertical="center" wrapText="1"/>
    </xf>
    <xf numFmtId="0" fontId="4" fillId="6" borderId="8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38"/>
  <sheetViews>
    <sheetView tabSelected="1" view="pageBreakPreview" topLeftCell="C1" zoomScaleNormal="100" zoomScaleSheetLayoutView="100" workbookViewId="0">
      <selection activeCell="G8" sqref="G8"/>
    </sheetView>
  </sheetViews>
  <sheetFormatPr defaultRowHeight="15" x14ac:dyDescent="0.25"/>
  <cols>
    <col min="1" max="1" width="24" customWidth="1"/>
    <col min="2" max="2" width="45.28515625" customWidth="1"/>
    <col min="3" max="4" width="42.140625" customWidth="1"/>
    <col min="5" max="5" width="10.42578125" customWidth="1"/>
    <col min="6" max="11" width="24" customWidth="1"/>
  </cols>
  <sheetData>
    <row r="1" spans="1:11" ht="107.25" customHeight="1" thickBot="1" x14ac:dyDescent="0.3">
      <c r="A1" s="99" t="s">
        <v>51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</row>
    <row r="2" spans="1:11" ht="63.75" customHeight="1" thickBot="1" x14ac:dyDescent="0.3">
      <c r="A2" s="102" t="s">
        <v>48</v>
      </c>
      <c r="B2" s="103"/>
      <c r="C2" s="103"/>
      <c r="D2" s="103"/>
      <c r="E2" s="103"/>
      <c r="F2" s="103"/>
      <c r="G2" s="103"/>
      <c r="H2" s="103"/>
      <c r="I2" s="103"/>
      <c r="J2" s="103"/>
      <c r="K2" s="104"/>
    </row>
    <row r="3" spans="1:11" ht="107.25" customHeight="1" x14ac:dyDescent="0.25">
      <c r="A3" s="105" t="s">
        <v>52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ht="107.25" customHeight="1" thickBot="1" x14ac:dyDescent="0.3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10"/>
    </row>
    <row r="5" spans="1:11" ht="52.5" customHeight="1" thickBot="1" x14ac:dyDescent="0.3">
      <c r="A5" s="111" t="s">
        <v>0</v>
      </c>
      <c r="B5" s="112"/>
      <c r="C5" s="112"/>
      <c r="D5" s="112"/>
      <c r="E5" s="112"/>
      <c r="F5" s="112"/>
      <c r="G5" s="112"/>
      <c r="H5" s="112"/>
      <c r="I5" s="112"/>
      <c r="J5" s="112"/>
      <c r="K5" s="113"/>
    </row>
    <row r="6" spans="1:11" ht="148.5" customHeight="1" thickBot="1" x14ac:dyDescent="0.3">
      <c r="A6" s="59" t="s">
        <v>1</v>
      </c>
      <c r="B6" s="114" t="s">
        <v>2</v>
      </c>
      <c r="C6" s="116" t="s">
        <v>3</v>
      </c>
      <c r="D6" s="118" t="s">
        <v>4</v>
      </c>
      <c r="E6" s="1"/>
      <c r="F6" s="120" t="s">
        <v>5</v>
      </c>
      <c r="G6" s="121"/>
      <c r="H6" s="122"/>
      <c r="I6" s="123" t="s">
        <v>6</v>
      </c>
      <c r="J6" s="124"/>
      <c r="K6" s="125"/>
    </row>
    <row r="7" spans="1:11" ht="118.5" customHeight="1" thickBot="1" x14ac:dyDescent="0.3">
      <c r="A7" s="60" t="s">
        <v>7</v>
      </c>
      <c r="B7" s="115"/>
      <c r="C7" s="117"/>
      <c r="D7" s="119"/>
      <c r="E7" s="2"/>
      <c r="F7" s="3" t="s">
        <v>8</v>
      </c>
      <c r="G7" s="4" t="s">
        <v>9</v>
      </c>
      <c r="H7" s="5" t="s">
        <v>10</v>
      </c>
      <c r="I7" s="6" t="s">
        <v>11</v>
      </c>
      <c r="J7" s="7" t="s">
        <v>12</v>
      </c>
      <c r="K7" s="61" t="s">
        <v>13</v>
      </c>
    </row>
    <row r="8" spans="1:11" ht="72" customHeight="1" x14ac:dyDescent="0.25">
      <c r="A8" s="56">
        <v>1</v>
      </c>
      <c r="B8" s="8" t="s">
        <v>14</v>
      </c>
      <c r="C8" s="9">
        <v>0.35</v>
      </c>
      <c r="D8" s="10">
        <v>0.84</v>
      </c>
      <c r="E8" s="11"/>
      <c r="F8" s="12">
        <v>9</v>
      </c>
      <c r="G8" s="62">
        <v>100</v>
      </c>
      <c r="H8" s="13">
        <f t="shared" ref="H8:H28" si="0">F8*G8</f>
        <v>900</v>
      </c>
      <c r="I8" s="14">
        <f t="shared" ref="I8:I28" si="1">H8/50</f>
        <v>18</v>
      </c>
      <c r="J8" s="12">
        <f t="shared" ref="J8:J28" si="2">H8/120</f>
        <v>7.5</v>
      </c>
      <c r="K8" s="15">
        <f t="shared" ref="K8:K28" si="3">H8/360</f>
        <v>2.5</v>
      </c>
    </row>
    <row r="9" spans="1:11" ht="72" customHeight="1" x14ac:dyDescent="0.25">
      <c r="A9" s="57">
        <v>2</v>
      </c>
      <c r="B9" s="16" t="s">
        <v>15</v>
      </c>
      <c r="C9" s="17">
        <v>0.88</v>
      </c>
      <c r="D9" s="18">
        <v>1.38</v>
      </c>
      <c r="E9" s="19"/>
      <c r="F9" s="20">
        <v>11</v>
      </c>
      <c r="G9" s="63">
        <v>100</v>
      </c>
      <c r="H9" s="21">
        <f t="shared" si="0"/>
        <v>1100</v>
      </c>
      <c r="I9" s="22">
        <f t="shared" si="1"/>
        <v>22</v>
      </c>
      <c r="J9" s="20">
        <f t="shared" si="2"/>
        <v>9.1666666666666661</v>
      </c>
      <c r="K9" s="23">
        <f t="shared" si="3"/>
        <v>3.0555555555555554</v>
      </c>
    </row>
    <row r="10" spans="1:11" ht="72" customHeight="1" x14ac:dyDescent="0.25">
      <c r="A10" s="57">
        <v>3</v>
      </c>
      <c r="B10" s="16" t="s">
        <v>16</v>
      </c>
      <c r="C10" s="17">
        <v>0.42</v>
      </c>
      <c r="D10" s="18">
        <v>0.88</v>
      </c>
      <c r="E10" s="19"/>
      <c r="F10" s="20">
        <v>0</v>
      </c>
      <c r="G10" s="63">
        <v>100</v>
      </c>
      <c r="H10" s="21">
        <f t="shared" si="0"/>
        <v>0</v>
      </c>
      <c r="I10" s="22">
        <f t="shared" si="1"/>
        <v>0</v>
      </c>
      <c r="J10" s="20">
        <f t="shared" si="2"/>
        <v>0</v>
      </c>
      <c r="K10" s="23">
        <f t="shared" si="3"/>
        <v>0</v>
      </c>
    </row>
    <row r="11" spans="1:11" ht="72" customHeight="1" x14ac:dyDescent="0.25">
      <c r="A11" s="57">
        <v>4</v>
      </c>
      <c r="B11" s="16" t="s">
        <v>17</v>
      </c>
      <c r="C11" s="17">
        <v>0.47</v>
      </c>
      <c r="D11" s="18">
        <v>0.53</v>
      </c>
      <c r="E11" s="19"/>
      <c r="F11" s="20">
        <v>6</v>
      </c>
      <c r="G11" s="63">
        <v>100</v>
      </c>
      <c r="H11" s="21">
        <f t="shared" si="0"/>
        <v>600</v>
      </c>
      <c r="I11" s="22">
        <f t="shared" si="1"/>
        <v>12</v>
      </c>
      <c r="J11" s="20">
        <f t="shared" si="2"/>
        <v>5</v>
      </c>
      <c r="K11" s="23">
        <f t="shared" si="3"/>
        <v>1.6666666666666667</v>
      </c>
    </row>
    <row r="12" spans="1:11" ht="72" customHeight="1" x14ac:dyDescent="0.25">
      <c r="A12" s="57">
        <v>5</v>
      </c>
      <c r="B12" s="16" t="s">
        <v>18</v>
      </c>
      <c r="C12" s="17">
        <v>1.46</v>
      </c>
      <c r="D12" s="18">
        <v>2.31</v>
      </c>
      <c r="E12" s="19"/>
      <c r="F12" s="20">
        <v>25</v>
      </c>
      <c r="G12" s="63">
        <v>100</v>
      </c>
      <c r="H12" s="21">
        <f t="shared" si="0"/>
        <v>2500</v>
      </c>
      <c r="I12" s="22">
        <f t="shared" si="1"/>
        <v>50</v>
      </c>
      <c r="J12" s="20">
        <f t="shared" si="2"/>
        <v>20.833333333333332</v>
      </c>
      <c r="K12" s="23">
        <f t="shared" si="3"/>
        <v>6.9444444444444446</v>
      </c>
    </row>
    <row r="13" spans="1:11" ht="72" customHeight="1" x14ac:dyDescent="0.25">
      <c r="A13" s="57">
        <v>6</v>
      </c>
      <c r="B13" s="16" t="s">
        <v>19</v>
      </c>
      <c r="C13" s="17">
        <v>1</v>
      </c>
      <c r="D13" s="18">
        <v>1.58</v>
      </c>
      <c r="E13" s="19"/>
      <c r="F13" s="20">
        <v>6</v>
      </c>
      <c r="G13" s="63">
        <v>100</v>
      </c>
      <c r="H13" s="21">
        <f t="shared" si="0"/>
        <v>600</v>
      </c>
      <c r="I13" s="22">
        <f t="shared" si="1"/>
        <v>12</v>
      </c>
      <c r="J13" s="20">
        <f t="shared" si="2"/>
        <v>5</v>
      </c>
      <c r="K13" s="23">
        <f t="shared" si="3"/>
        <v>1.6666666666666667</v>
      </c>
    </row>
    <row r="14" spans="1:11" ht="72" customHeight="1" x14ac:dyDescent="0.25">
      <c r="A14" s="57">
        <v>7</v>
      </c>
      <c r="B14" s="16" t="s">
        <v>20</v>
      </c>
      <c r="C14" s="17">
        <v>1.04</v>
      </c>
      <c r="D14" s="18">
        <v>1.65</v>
      </c>
      <c r="E14" s="19"/>
      <c r="F14" s="20">
        <v>21</v>
      </c>
      <c r="G14" s="63">
        <v>100</v>
      </c>
      <c r="H14" s="21">
        <f t="shared" si="0"/>
        <v>2100</v>
      </c>
      <c r="I14" s="22">
        <f t="shared" si="1"/>
        <v>42</v>
      </c>
      <c r="J14" s="20">
        <f t="shared" si="2"/>
        <v>17.5</v>
      </c>
      <c r="K14" s="23">
        <f t="shared" si="3"/>
        <v>5.833333333333333</v>
      </c>
    </row>
    <row r="15" spans="1:11" ht="72" customHeight="1" x14ac:dyDescent="0.25">
      <c r="A15" s="57">
        <v>8</v>
      </c>
      <c r="B15" s="16" t="s">
        <v>21</v>
      </c>
      <c r="C15" s="17">
        <v>1.1499999999999999</v>
      </c>
      <c r="D15" s="18">
        <v>1.85</v>
      </c>
      <c r="E15" s="19"/>
      <c r="F15" s="20">
        <v>10</v>
      </c>
      <c r="G15" s="63">
        <v>100</v>
      </c>
      <c r="H15" s="21">
        <f t="shared" si="0"/>
        <v>1000</v>
      </c>
      <c r="I15" s="22">
        <f t="shared" si="1"/>
        <v>20</v>
      </c>
      <c r="J15" s="20">
        <f t="shared" si="2"/>
        <v>8.3333333333333339</v>
      </c>
      <c r="K15" s="23">
        <f t="shared" si="3"/>
        <v>2.7777777777777777</v>
      </c>
    </row>
    <row r="16" spans="1:11" ht="72" customHeight="1" x14ac:dyDescent="0.25">
      <c r="A16" s="57">
        <v>9</v>
      </c>
      <c r="B16" s="16" t="s">
        <v>22</v>
      </c>
      <c r="C16" s="17">
        <v>0.64</v>
      </c>
      <c r="D16" s="18">
        <v>1.01</v>
      </c>
      <c r="E16" s="19"/>
      <c r="F16" s="20">
        <v>8</v>
      </c>
      <c r="G16" s="63">
        <v>100</v>
      </c>
      <c r="H16" s="21">
        <f t="shared" si="0"/>
        <v>800</v>
      </c>
      <c r="I16" s="22">
        <f t="shared" si="1"/>
        <v>16</v>
      </c>
      <c r="J16" s="20">
        <f t="shared" si="2"/>
        <v>6.666666666666667</v>
      </c>
      <c r="K16" s="23">
        <f t="shared" si="3"/>
        <v>2.2222222222222223</v>
      </c>
    </row>
    <row r="17" spans="1:11" ht="72" customHeight="1" x14ac:dyDescent="0.25">
      <c r="A17" s="57">
        <v>10</v>
      </c>
      <c r="B17" s="16" t="s">
        <v>23</v>
      </c>
      <c r="C17" s="17">
        <v>1.06</v>
      </c>
      <c r="D17" s="18">
        <v>1.76</v>
      </c>
      <c r="E17" s="19"/>
      <c r="F17" s="20">
        <v>13</v>
      </c>
      <c r="G17" s="63">
        <v>100</v>
      </c>
      <c r="H17" s="21">
        <f t="shared" si="0"/>
        <v>1300</v>
      </c>
      <c r="I17" s="22">
        <f t="shared" si="1"/>
        <v>26</v>
      </c>
      <c r="J17" s="20">
        <f t="shared" si="2"/>
        <v>10.833333333333334</v>
      </c>
      <c r="K17" s="23">
        <f t="shared" si="3"/>
        <v>3.6111111111111112</v>
      </c>
    </row>
    <row r="18" spans="1:11" ht="72" customHeight="1" x14ac:dyDescent="0.25">
      <c r="A18" s="57">
        <v>11</v>
      </c>
      <c r="B18" s="16" t="s">
        <v>24</v>
      </c>
      <c r="C18" s="17">
        <v>1.52</v>
      </c>
      <c r="D18" s="18">
        <v>2.23</v>
      </c>
      <c r="E18" s="19"/>
      <c r="F18" s="20">
        <v>16</v>
      </c>
      <c r="G18" s="63">
        <v>100</v>
      </c>
      <c r="H18" s="21">
        <f t="shared" si="0"/>
        <v>1600</v>
      </c>
      <c r="I18" s="22">
        <f t="shared" si="1"/>
        <v>32</v>
      </c>
      <c r="J18" s="20">
        <f t="shared" si="2"/>
        <v>13.333333333333334</v>
      </c>
      <c r="K18" s="23">
        <f t="shared" si="3"/>
        <v>4.4444444444444446</v>
      </c>
    </row>
    <row r="19" spans="1:11" ht="72" customHeight="1" x14ac:dyDescent="0.25">
      <c r="A19" s="57">
        <v>12</v>
      </c>
      <c r="B19" s="16" t="s">
        <v>25</v>
      </c>
      <c r="C19" s="17">
        <v>0.97</v>
      </c>
      <c r="D19" s="18">
        <v>1.52</v>
      </c>
      <c r="E19" s="19"/>
      <c r="F19" s="20">
        <v>10</v>
      </c>
      <c r="G19" s="63">
        <v>100</v>
      </c>
      <c r="H19" s="21">
        <f t="shared" si="0"/>
        <v>1000</v>
      </c>
      <c r="I19" s="22">
        <f t="shared" si="1"/>
        <v>20</v>
      </c>
      <c r="J19" s="20">
        <f t="shared" si="2"/>
        <v>8.3333333333333339</v>
      </c>
      <c r="K19" s="23">
        <f t="shared" si="3"/>
        <v>2.7777777777777777</v>
      </c>
    </row>
    <row r="20" spans="1:11" ht="72" customHeight="1" x14ac:dyDescent="0.25">
      <c r="A20" s="57">
        <v>13</v>
      </c>
      <c r="B20" s="16" t="s">
        <v>26</v>
      </c>
      <c r="C20" s="17">
        <v>1.08</v>
      </c>
      <c r="D20" s="18">
        <v>1.66</v>
      </c>
      <c r="E20" s="19"/>
      <c r="F20" s="20">
        <v>13</v>
      </c>
      <c r="G20" s="63">
        <v>100</v>
      </c>
      <c r="H20" s="21">
        <f t="shared" si="0"/>
        <v>1300</v>
      </c>
      <c r="I20" s="22">
        <f t="shared" si="1"/>
        <v>26</v>
      </c>
      <c r="J20" s="20">
        <f t="shared" si="2"/>
        <v>10.833333333333334</v>
      </c>
      <c r="K20" s="23">
        <f t="shared" si="3"/>
        <v>3.6111111111111112</v>
      </c>
    </row>
    <row r="21" spans="1:11" ht="72" customHeight="1" x14ac:dyDescent="0.25">
      <c r="A21" s="57">
        <v>14</v>
      </c>
      <c r="B21" s="16" t="s">
        <v>27</v>
      </c>
      <c r="C21" s="17">
        <v>0.88</v>
      </c>
      <c r="D21" s="18">
        <v>1.05</v>
      </c>
      <c r="E21" s="19"/>
      <c r="F21" s="20">
        <v>17</v>
      </c>
      <c r="G21" s="63">
        <v>100</v>
      </c>
      <c r="H21" s="21">
        <f t="shared" si="0"/>
        <v>1700</v>
      </c>
      <c r="I21" s="22">
        <f t="shared" si="1"/>
        <v>34</v>
      </c>
      <c r="J21" s="20">
        <f t="shared" si="2"/>
        <v>14.166666666666666</v>
      </c>
      <c r="K21" s="23">
        <f t="shared" si="3"/>
        <v>4.7222222222222223</v>
      </c>
    </row>
    <row r="22" spans="1:11" ht="72" customHeight="1" x14ac:dyDescent="0.25">
      <c r="A22" s="57">
        <v>15</v>
      </c>
      <c r="B22" s="16" t="s">
        <v>28</v>
      </c>
      <c r="C22" s="17">
        <v>0.99</v>
      </c>
      <c r="D22" s="18">
        <v>1.27</v>
      </c>
      <c r="E22" s="19"/>
      <c r="F22" s="20">
        <v>10</v>
      </c>
      <c r="G22" s="63">
        <v>100</v>
      </c>
      <c r="H22" s="21">
        <f t="shared" si="0"/>
        <v>1000</v>
      </c>
      <c r="I22" s="22">
        <f t="shared" si="1"/>
        <v>20</v>
      </c>
      <c r="J22" s="20">
        <f t="shared" si="2"/>
        <v>8.3333333333333339</v>
      </c>
      <c r="K22" s="23">
        <f t="shared" si="3"/>
        <v>2.7777777777777777</v>
      </c>
    </row>
    <row r="23" spans="1:11" ht="72" customHeight="1" x14ac:dyDescent="0.25">
      <c r="A23" s="57">
        <v>16</v>
      </c>
      <c r="B23" s="16" t="s">
        <v>29</v>
      </c>
      <c r="C23" s="17">
        <v>5.32</v>
      </c>
      <c r="D23" s="18">
        <v>8.3699999999999992</v>
      </c>
      <c r="E23" s="19"/>
      <c r="F23" s="20">
        <v>40</v>
      </c>
      <c r="G23" s="63">
        <v>100</v>
      </c>
      <c r="H23" s="21">
        <f t="shared" si="0"/>
        <v>4000</v>
      </c>
      <c r="I23" s="22">
        <f t="shared" si="1"/>
        <v>80</v>
      </c>
      <c r="J23" s="20">
        <f t="shared" si="2"/>
        <v>33.333333333333336</v>
      </c>
      <c r="K23" s="23">
        <f t="shared" si="3"/>
        <v>11.111111111111111</v>
      </c>
    </row>
    <row r="24" spans="1:11" ht="72" customHeight="1" x14ac:dyDescent="0.25">
      <c r="A24" s="57">
        <v>17</v>
      </c>
      <c r="B24" s="16" t="s">
        <v>30</v>
      </c>
      <c r="C24" s="17">
        <v>4</v>
      </c>
      <c r="D24" s="18">
        <v>6.29</v>
      </c>
      <c r="E24" s="19"/>
      <c r="F24" s="20">
        <v>45</v>
      </c>
      <c r="G24" s="63">
        <v>100</v>
      </c>
      <c r="H24" s="21">
        <f t="shared" si="0"/>
        <v>4500</v>
      </c>
      <c r="I24" s="22">
        <f t="shared" si="1"/>
        <v>90</v>
      </c>
      <c r="J24" s="20">
        <f t="shared" si="2"/>
        <v>37.5</v>
      </c>
      <c r="K24" s="23">
        <f t="shared" si="3"/>
        <v>12.5</v>
      </c>
    </row>
    <row r="25" spans="1:11" ht="72" customHeight="1" x14ac:dyDescent="0.25">
      <c r="A25" s="57">
        <v>18</v>
      </c>
      <c r="B25" s="16" t="s">
        <v>31</v>
      </c>
      <c r="C25" s="17">
        <v>1.94</v>
      </c>
      <c r="D25" s="18">
        <v>3.04</v>
      </c>
      <c r="E25" s="19"/>
      <c r="F25" s="20">
        <v>43</v>
      </c>
      <c r="G25" s="63">
        <v>100</v>
      </c>
      <c r="H25" s="21">
        <f t="shared" si="0"/>
        <v>4300</v>
      </c>
      <c r="I25" s="22">
        <f t="shared" si="1"/>
        <v>86</v>
      </c>
      <c r="J25" s="20">
        <f t="shared" si="2"/>
        <v>35.833333333333336</v>
      </c>
      <c r="K25" s="23">
        <f t="shared" si="3"/>
        <v>11.944444444444445</v>
      </c>
    </row>
    <row r="26" spans="1:11" ht="72" customHeight="1" x14ac:dyDescent="0.25">
      <c r="A26" s="57">
        <v>19</v>
      </c>
      <c r="B26" s="16" t="s">
        <v>32</v>
      </c>
      <c r="C26" s="17">
        <v>1.69</v>
      </c>
      <c r="D26" s="18">
        <v>2.66</v>
      </c>
      <c r="E26" s="19"/>
      <c r="F26" s="20">
        <v>43</v>
      </c>
      <c r="G26" s="63">
        <v>100</v>
      </c>
      <c r="H26" s="21">
        <f t="shared" si="0"/>
        <v>4300</v>
      </c>
      <c r="I26" s="22">
        <f t="shared" si="1"/>
        <v>86</v>
      </c>
      <c r="J26" s="20">
        <f t="shared" si="2"/>
        <v>35.833333333333336</v>
      </c>
      <c r="K26" s="23">
        <f t="shared" si="3"/>
        <v>11.944444444444445</v>
      </c>
    </row>
    <row r="27" spans="1:11" ht="72" customHeight="1" x14ac:dyDescent="0.25">
      <c r="A27" s="57">
        <v>20</v>
      </c>
      <c r="B27" s="16" t="s">
        <v>33</v>
      </c>
      <c r="C27" s="17">
        <v>6.66</v>
      </c>
      <c r="D27" s="18">
        <v>10.49</v>
      </c>
      <c r="E27" s="19"/>
      <c r="F27" s="20">
        <v>35</v>
      </c>
      <c r="G27" s="63">
        <v>100</v>
      </c>
      <c r="H27" s="21">
        <f t="shared" si="0"/>
        <v>3500</v>
      </c>
      <c r="I27" s="22">
        <f t="shared" si="1"/>
        <v>70</v>
      </c>
      <c r="J27" s="20">
        <f t="shared" si="2"/>
        <v>29.166666666666668</v>
      </c>
      <c r="K27" s="23">
        <f t="shared" si="3"/>
        <v>9.7222222222222214</v>
      </c>
    </row>
    <row r="28" spans="1:11" ht="72" customHeight="1" thickBot="1" x14ac:dyDescent="0.3">
      <c r="A28" s="58">
        <v>21</v>
      </c>
      <c r="B28" s="24" t="s">
        <v>34</v>
      </c>
      <c r="C28" s="25">
        <v>1.8</v>
      </c>
      <c r="D28" s="26">
        <v>2.84</v>
      </c>
      <c r="E28" s="27"/>
      <c r="F28" s="28">
        <v>35</v>
      </c>
      <c r="G28" s="64">
        <v>100</v>
      </c>
      <c r="H28" s="29">
        <f t="shared" si="0"/>
        <v>3500</v>
      </c>
      <c r="I28" s="30">
        <f t="shared" si="1"/>
        <v>70</v>
      </c>
      <c r="J28" s="28">
        <f t="shared" si="2"/>
        <v>29.166666666666668</v>
      </c>
      <c r="K28" s="31">
        <f t="shared" si="3"/>
        <v>9.7222222222222214</v>
      </c>
    </row>
    <row r="29" spans="1:11" ht="49.5" customHeight="1" thickBot="1" x14ac:dyDescent="0.3">
      <c r="A29" s="80" t="s">
        <v>50</v>
      </c>
      <c r="B29" s="81"/>
      <c r="C29" s="81"/>
      <c r="D29" s="81"/>
      <c r="E29" s="81"/>
      <c r="F29" s="82"/>
      <c r="G29" s="82"/>
      <c r="H29" s="81"/>
      <c r="I29" s="82"/>
      <c r="J29" s="82"/>
      <c r="K29" s="83"/>
    </row>
    <row r="30" spans="1:11" ht="81" customHeight="1" thickBot="1" x14ac:dyDescent="0.3">
      <c r="A30" s="84" t="s">
        <v>35</v>
      </c>
      <c r="B30" s="86" t="s">
        <v>36</v>
      </c>
      <c r="C30" s="88" t="s">
        <v>3</v>
      </c>
      <c r="D30" s="90" t="s">
        <v>37</v>
      </c>
      <c r="E30" s="32"/>
      <c r="F30" s="92" t="s">
        <v>38</v>
      </c>
      <c r="G30" s="93"/>
      <c r="H30" s="94" t="s">
        <v>39</v>
      </c>
      <c r="I30" s="96" t="s">
        <v>40</v>
      </c>
      <c r="J30" s="97"/>
      <c r="K30" s="98"/>
    </row>
    <row r="31" spans="1:11" ht="117.75" customHeight="1" thickBot="1" x14ac:dyDescent="0.3">
      <c r="A31" s="85"/>
      <c r="B31" s="87"/>
      <c r="C31" s="89"/>
      <c r="D31" s="91"/>
      <c r="E31" s="33"/>
      <c r="F31" s="34" t="s">
        <v>11</v>
      </c>
      <c r="G31" s="35" t="s">
        <v>12</v>
      </c>
      <c r="H31" s="95"/>
      <c r="I31" s="34" t="s">
        <v>11</v>
      </c>
      <c r="J31" s="36" t="s">
        <v>12</v>
      </c>
      <c r="K31" s="35" t="s">
        <v>13</v>
      </c>
    </row>
    <row r="32" spans="1:11" ht="30.75" thickBot="1" x14ac:dyDescent="0.3">
      <c r="A32" s="37"/>
      <c r="B32" s="38">
        <v>1</v>
      </c>
      <c r="C32" s="39">
        <v>0.34</v>
      </c>
      <c r="D32" s="40">
        <v>37.49</v>
      </c>
      <c r="E32" s="19"/>
      <c r="F32" s="41" t="s">
        <v>41</v>
      </c>
      <c r="G32" s="42"/>
      <c r="H32" s="65" t="s">
        <v>42</v>
      </c>
      <c r="I32" s="68">
        <f>H32*50</f>
        <v>2.5</v>
      </c>
      <c r="J32" s="71">
        <f>H32*120</f>
        <v>6</v>
      </c>
      <c r="K32" s="74">
        <f>H32*360</f>
        <v>18</v>
      </c>
    </row>
    <row r="33" spans="1:11" ht="30.75" thickBot="1" x14ac:dyDescent="0.3">
      <c r="A33" s="37"/>
      <c r="B33" s="43">
        <v>2</v>
      </c>
      <c r="C33" s="44">
        <v>0.39</v>
      </c>
      <c r="D33" s="45">
        <v>74.98</v>
      </c>
      <c r="E33" s="19"/>
      <c r="F33" s="46" t="s">
        <v>43</v>
      </c>
      <c r="G33" s="47"/>
      <c r="H33" s="66"/>
      <c r="I33" s="69"/>
      <c r="J33" s="72"/>
      <c r="K33" s="75"/>
    </row>
    <row r="34" spans="1:11" ht="30.75" thickBot="1" x14ac:dyDescent="0.3">
      <c r="A34" s="37"/>
      <c r="B34" s="43">
        <v>3</v>
      </c>
      <c r="C34" s="44">
        <v>0.43</v>
      </c>
      <c r="D34" s="45">
        <v>96.06</v>
      </c>
      <c r="E34" s="19"/>
      <c r="F34" s="48"/>
      <c r="G34" s="49" t="s">
        <v>44</v>
      </c>
      <c r="H34" s="66"/>
      <c r="I34" s="69"/>
      <c r="J34" s="72"/>
      <c r="K34" s="75"/>
    </row>
    <row r="35" spans="1:11" ht="30.75" thickBot="1" x14ac:dyDescent="0.3">
      <c r="A35" s="37"/>
      <c r="B35" s="43">
        <v>4</v>
      </c>
      <c r="C35" s="44">
        <v>0.46</v>
      </c>
      <c r="D35" s="45">
        <v>121.84</v>
      </c>
      <c r="E35" s="19"/>
      <c r="F35" s="48"/>
      <c r="G35" s="49" t="s">
        <v>45</v>
      </c>
      <c r="H35" s="66"/>
      <c r="I35" s="69"/>
      <c r="J35" s="72"/>
      <c r="K35" s="75"/>
    </row>
    <row r="36" spans="1:11" ht="30.75" thickBot="1" x14ac:dyDescent="0.3">
      <c r="A36" s="37"/>
      <c r="B36" s="43">
        <v>5</v>
      </c>
      <c r="C36" s="44">
        <v>0.5</v>
      </c>
      <c r="D36" s="45">
        <v>152.30000000000001</v>
      </c>
      <c r="E36" s="19"/>
      <c r="F36" s="48"/>
      <c r="G36" s="49" t="s">
        <v>41</v>
      </c>
      <c r="H36" s="66"/>
      <c r="I36" s="69"/>
      <c r="J36" s="72"/>
      <c r="K36" s="75"/>
    </row>
    <row r="37" spans="1:11" ht="30.75" thickBot="1" x14ac:dyDescent="0.3">
      <c r="A37" s="50"/>
      <c r="B37" s="51" t="s">
        <v>46</v>
      </c>
      <c r="C37" s="52">
        <v>0.52</v>
      </c>
      <c r="D37" s="53">
        <v>175.73</v>
      </c>
      <c r="E37" s="27"/>
      <c r="F37" s="54"/>
      <c r="G37" s="55" t="s">
        <v>47</v>
      </c>
      <c r="H37" s="67"/>
      <c r="I37" s="70"/>
      <c r="J37" s="73"/>
      <c r="K37" s="76"/>
    </row>
    <row r="38" spans="1:11" ht="39" customHeight="1" thickBot="1" x14ac:dyDescent="0.3">
      <c r="A38" s="77" t="s">
        <v>49</v>
      </c>
      <c r="B38" s="78"/>
      <c r="C38" s="78"/>
      <c r="D38" s="78"/>
      <c r="E38" s="78"/>
      <c r="F38" s="78"/>
      <c r="G38" s="78"/>
      <c r="H38" s="78"/>
      <c r="I38" s="78"/>
      <c r="J38" s="78"/>
      <c r="K38" s="79"/>
    </row>
  </sheetData>
  <sheetProtection sheet="1" objects="1" scenarios="1" selectLockedCells="1"/>
  <mergeCells count="22">
    <mergeCell ref="A1:K1"/>
    <mergeCell ref="A2:K2"/>
    <mergeCell ref="A3:K4"/>
    <mergeCell ref="A5:K5"/>
    <mergeCell ref="B6:B7"/>
    <mergeCell ref="C6:C7"/>
    <mergeCell ref="D6:D7"/>
    <mergeCell ref="F6:H6"/>
    <mergeCell ref="I6:K6"/>
    <mergeCell ref="A29:K29"/>
    <mergeCell ref="A30:A31"/>
    <mergeCell ref="B30:B31"/>
    <mergeCell ref="C30:C31"/>
    <mergeCell ref="D30:D31"/>
    <mergeCell ref="F30:G30"/>
    <mergeCell ref="H30:H31"/>
    <mergeCell ref="I30:K30"/>
    <mergeCell ref="H32:H37"/>
    <mergeCell ref="I32:I37"/>
    <mergeCell ref="J32:J37"/>
    <mergeCell ref="K32:K37"/>
    <mergeCell ref="A38:K38"/>
  </mergeCells>
  <printOptions horizontalCentered="1" verticalCentered="1"/>
  <pageMargins left="0.25" right="0.25" top="0.75" bottom="0.75" header="0.3" footer="0.3"/>
  <pageSetup paperSize="9" scale="28" orientation="portrait" r:id="rId1"/>
  <headerFooter>
    <oddFooter>&amp;L&amp;"-,Corsivo grassetto"&amp;F&amp;C&amp;"-,Corsivo grassetto"&amp;A&amp;R&amp;"-,Corsivo grassetto"&amp;P/&amp;N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TARIFFE_e_SVUOT__2019-NUVOLENTO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Ferrari</dc:creator>
  <cp:lastModifiedBy>Claudio Ferrari</cp:lastModifiedBy>
  <cp:lastPrinted>2019-03-06T09:55:37Z</cp:lastPrinted>
  <dcterms:created xsi:type="dcterms:W3CDTF">2019-03-06T08:13:15Z</dcterms:created>
  <dcterms:modified xsi:type="dcterms:W3CDTF">2019-03-06T11:31:53Z</dcterms:modified>
</cp:coreProperties>
</file>